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" sheetId="4" r:id="rId1"/>
    <sheet name="Лист1" sheetId="1" r:id="rId2"/>
    <sheet name="Лист2" sheetId="2" r:id="rId3"/>
    <sheet name="Лист3" sheetId="3" r:id="rId4"/>
  </sheets>
  <definedNames>
    <definedName name="_xlnm.Print_Area" localSheetId="0">'14'!$A$1:$S$39</definedName>
  </definedNames>
  <calcPr calcId="144525" refMode="R1C1"/>
</workbook>
</file>

<file path=xl/calcChain.xml><?xml version="1.0" encoding="utf-8"?>
<calcChain xmlns="http://schemas.openxmlformats.org/spreadsheetml/2006/main">
  <c r="D35" i="4" l="1"/>
  <c r="F35" i="4" s="1"/>
  <c r="I35" i="4" s="1"/>
  <c r="F32" i="4" l="1"/>
  <c r="F29" i="4"/>
  <c r="F30" i="4"/>
  <c r="F31" i="4"/>
  <c r="F33" i="4"/>
  <c r="F36" i="4"/>
  <c r="F28" i="4"/>
  <c r="D34" i="4"/>
  <c r="F34" i="4" s="1"/>
  <c r="D38" i="4"/>
  <c r="F38" i="4" s="1"/>
  <c r="D37" i="4"/>
  <c r="F37" i="4" s="1"/>
  <c r="D39" i="4"/>
  <c r="F39" i="4" s="1"/>
  <c r="D27" i="4" l="1"/>
  <c r="D22" i="4"/>
  <c r="J18" i="4"/>
  <c r="K18" i="4"/>
  <c r="I17" i="4"/>
  <c r="I19" i="4"/>
  <c r="I20" i="4"/>
  <c r="I21" i="4"/>
  <c r="I23" i="4"/>
  <c r="I24" i="4"/>
  <c r="I25" i="4"/>
  <c r="I26" i="4"/>
  <c r="I28" i="4"/>
  <c r="I29" i="4"/>
  <c r="I30" i="4"/>
  <c r="I31" i="4"/>
  <c r="I32" i="4"/>
  <c r="I33" i="4"/>
  <c r="I16" i="4"/>
  <c r="I39" i="4"/>
  <c r="I38" i="4"/>
  <c r="I37" i="4"/>
  <c r="I36" i="4"/>
  <c r="I34" i="4"/>
  <c r="F27" i="4"/>
  <c r="I27" i="4" s="1"/>
  <c r="F22" i="4"/>
  <c r="F18" i="4" l="1"/>
  <c r="I18" i="4" s="1"/>
  <c r="D18" i="4"/>
  <c r="I22" i="4"/>
</calcChain>
</file>

<file path=xl/sharedStrings.xml><?xml version="1.0" encoding="utf-8"?>
<sst xmlns="http://schemas.openxmlformats.org/spreadsheetml/2006/main" count="311" uniqueCount="92">
  <si>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</si>
  <si>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</si>
  <si>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</si>
  <si>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</si>
  <si>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</si>
  <si>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</si>
  <si>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</si>
  <si>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</si>
  <si>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</si>
  <si>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</si>
  <si>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</si>
  <si>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</si>
  <si>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</si>
  <si>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</si>
  <si>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</si>
  <si>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</si>
  <si>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</si>
  <si>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</si>
  <si>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</si>
  <si>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</si>
  <si>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</si>
  <si>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</si>
  <si>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</si>
  <si>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</si>
  <si>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</si>
  <si>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</si>
  <si>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</si>
  <si>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</si>
  <si>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</si>
  <si>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</si>
  <si>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r>
      <t xml:space="preserve">Инвестиционная программа   </t>
    </r>
    <r>
      <rPr>
        <b/>
        <u/>
        <sz val="12"/>
        <color theme="1"/>
        <rFont val="Times New Roman"/>
        <family val="1"/>
        <charset val="204"/>
      </rPr>
      <t>ОАО  "Кинешемская ГЭС"</t>
    </r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</si>
  <si>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</si>
  <si>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</si>
  <si>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</si>
  <si>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</si>
  <si>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</si>
  <si>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</si>
  <si>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</si>
  <si>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Ивановская область г.Кинешма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</si>
  <si>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</si>
  <si>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</si>
  <si>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</si>
  <si>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</si>
  <si>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</si>
  <si>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</si>
  <si>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</si>
  <si>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</si>
  <si>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</si>
  <si>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</si>
  <si>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</si>
  <si>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</si>
  <si>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</si>
  <si>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</si>
  <si>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</si>
  <si>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</si>
  <si>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</si>
  <si>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</si>
  <si>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</si>
  <si>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</si>
  <si>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</si>
  <si>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</si>
  <si>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</si>
  <si>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</si>
  <si>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</si>
  <si>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</si>
  <si>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</si>
  <si>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</si>
  <si>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</si>
  <si>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</si>
  <si>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J-1.6.4.1</t>
  </si>
  <si>
    <t>автокран</t>
  </si>
  <si>
    <t>J-1.6.4.2</t>
  </si>
  <si>
    <t>J-1.6.4.3</t>
  </si>
  <si>
    <t>K-1.6.5.1</t>
  </si>
  <si>
    <t>K-1.6.5.2</t>
  </si>
  <si>
    <t>K-1.6.5.3</t>
  </si>
  <si>
    <t>нд</t>
  </si>
  <si>
    <t>подключение новых потребителей</t>
  </si>
  <si>
    <t>Обеспечение безопасности производства работ и услуг.</t>
  </si>
  <si>
    <t>Обеспечение нормальных условий труда</t>
  </si>
  <si>
    <t>Для создания резервного или аварийного источника энергоснабжения</t>
  </si>
  <si>
    <t xml:space="preserve">Обеспечение надежости электроснабжения </t>
  </si>
  <si>
    <t>Г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</si>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</sst>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30">
    <xf numFmtId="0" fontId="0" fillId="0" borderId="0"/>
    <xf numFmtId="0" fontId="3" fillId="0" borderId="0"/>
    <xf numFmtId="0" fontId="2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1" applyNumberFormat="0" applyAlignment="0" applyProtection="0"/>
    <xf numFmtId="0" fontId="14" fillId="20" borderId="12" applyNumberFormat="0" applyAlignment="0" applyProtection="0"/>
    <xf numFmtId="0" fontId="15" fillId="20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1" borderId="1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8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109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3" fillId="0" borderId="0" xfId="1" applyFont="1" applyAlignment="1">
      <alignment vertical="center"/>
    </xf>
    <xf numFmtId="0" fontId="33" fillId="0" borderId="0" xfId="1" applyFont="1"/>
    <xf numFmtId="0" fontId="33" fillId="0" borderId="0" xfId="1" applyFont="1" applyAlignment="1">
      <alignment horizontal="center" vertical="center"/>
    </xf>
    <xf numFmtId="0" fontId="34" fillId="0" borderId="1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3" fillId="0" borderId="0" xfId="1" applyFont="1" applyAlignment="1"/>
    <xf numFmtId="49" fontId="35" fillId="0" borderId="1" xfId="2" applyNumberFormat="1" applyFont="1" applyFill="1" applyBorder="1" applyAlignment="1">
      <alignment horizontal="center" vertical="center"/>
    </xf>
    <xf numFmtId="0" fontId="35" fillId="0" borderId="1" xfId="1" applyFont="1" applyBorder="1" applyAlignment="1">
      <alignment horizontal="center" vertical="center"/>
    </xf>
    <xf numFmtId="0" fontId="37" fillId="24" borderId="1" xfId="2" applyNumberFormat="1" applyFont="1" applyFill="1" applyBorder="1" applyAlignment="1">
      <alignment horizontal="center" vertical="center"/>
    </xf>
    <xf numFmtId="49" fontId="38" fillId="24" borderId="1" xfId="0" applyNumberFormat="1" applyFont="1" applyFill="1" applyBorder="1" applyAlignment="1">
      <alignment horizontal="left" vertical="center" wrapText="1"/>
    </xf>
    <xf numFmtId="0" fontId="39" fillId="0" borderId="1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/>
    <xf numFmtId="2" fontId="3" fillId="24" borderId="1" xfId="0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top"/>
    </xf>
    <xf numFmtId="166" fontId="40" fillId="24" borderId="1" xfId="0" applyNumberFormat="1" applyFont="1" applyFill="1" applyBorder="1" applyAlignment="1">
      <alignment horizontal="center" vertical="center"/>
    </xf>
    <xf numFmtId="2" fontId="40" fillId="24" borderId="1" xfId="0" applyNumberFormat="1" applyFont="1" applyFill="1" applyBorder="1" applyAlignment="1">
      <alignment horizontal="center" vertical="center"/>
    </xf>
    <xf numFmtId="0" fontId="38" fillId="0" borderId="1" xfId="3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41" fillId="0" borderId="1" xfId="1" applyFont="1" applyBorder="1" applyAlignment="1">
      <alignment horizontal="center" vertical="center" wrapText="1"/>
    </xf>
    <xf numFmtId="49" fontId="41" fillId="24" borderId="1" xfId="2" applyNumberFormat="1" applyFont="1" applyFill="1" applyBorder="1" applyAlignment="1">
      <alignment vertical="center" wrapText="1"/>
    </xf>
    <xf numFmtId="49" fontId="36" fillId="24" borderId="1" xfId="2" applyNumberFormat="1" applyFont="1" applyFill="1" applyBorder="1" applyAlignment="1">
      <alignment horizontal="center" vertical="center"/>
    </xf>
    <xf numFmtId="49" fontId="35" fillId="0" borderId="10" xfId="2" applyNumberFormat="1" applyFont="1" applyFill="1" applyBorder="1" applyAlignment="1">
      <alignment horizontal="center" vertical="center"/>
    </xf>
    <xf numFmtId="49" fontId="38" fillId="24" borderId="10" xfId="0" applyNumberFormat="1" applyFont="1" applyFill="1" applyBorder="1" applyAlignment="1">
      <alignment horizontal="left" vertical="center" wrapText="1"/>
    </xf>
    <xf numFmtId="0" fontId="37" fillId="24" borderId="10" xfId="2" applyNumberFormat="1" applyFont="1" applyFill="1" applyBorder="1" applyAlignment="1">
      <alignment horizontal="center" vertical="center"/>
    </xf>
    <xf numFmtId="2" fontId="40" fillId="24" borderId="10" xfId="0" applyNumberFormat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2" fontId="4" fillId="0" borderId="10" xfId="1" applyNumberFormat="1" applyFont="1" applyBorder="1" applyAlignment="1">
      <alignment horizontal="center" vertical="center"/>
    </xf>
    <xf numFmtId="49" fontId="41" fillId="24" borderId="10" xfId="2" applyNumberFormat="1" applyFont="1" applyFill="1" applyBorder="1" applyAlignment="1">
      <alignment vertical="center" wrapText="1"/>
    </xf>
    <xf numFmtId="0" fontId="35" fillId="0" borderId="10" xfId="1" applyFont="1" applyBorder="1" applyAlignment="1">
      <alignment horizontal="center" vertical="center"/>
    </xf>
    <xf numFmtId="49" fontId="35" fillId="0" borderId="20" xfId="2" applyNumberFormat="1" applyFont="1" applyFill="1" applyBorder="1" applyAlignment="1">
      <alignment horizontal="center" vertical="center"/>
    </xf>
    <xf numFmtId="49" fontId="38" fillId="24" borderId="20" xfId="0" applyNumberFormat="1" applyFont="1" applyFill="1" applyBorder="1" applyAlignment="1">
      <alignment horizontal="left" vertical="center" wrapText="1"/>
    </xf>
    <xf numFmtId="0" fontId="37" fillId="24" borderId="20" xfId="2" applyNumberFormat="1" applyFont="1" applyFill="1" applyBorder="1" applyAlignment="1">
      <alignment horizontal="center" vertical="center"/>
    </xf>
    <xf numFmtId="2" fontId="40" fillId="24" borderId="20" xfId="0" applyNumberFormat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2" fontId="4" fillId="0" borderId="20" xfId="1" applyNumberFormat="1" applyFont="1" applyBorder="1" applyAlignment="1">
      <alignment horizontal="center" vertical="center"/>
    </xf>
    <xf numFmtId="0" fontId="33" fillId="0" borderId="20" xfId="1" applyFont="1" applyBorder="1" applyAlignment="1">
      <alignment horizontal="center" vertical="center" wrapText="1"/>
    </xf>
    <xf numFmtId="0" fontId="35" fillId="0" borderId="20" xfId="1" applyFont="1" applyBorder="1" applyAlignment="1">
      <alignment horizontal="center" vertical="center"/>
    </xf>
    <xf numFmtId="49" fontId="35" fillId="0" borderId="5" xfId="2" applyNumberFormat="1" applyFont="1" applyFill="1" applyBorder="1" applyAlignment="1">
      <alignment horizontal="center" vertical="center"/>
    </xf>
    <xf numFmtId="49" fontId="38" fillId="24" borderId="5" xfId="0" applyNumberFormat="1" applyFont="1" applyFill="1" applyBorder="1" applyAlignment="1">
      <alignment horizontal="left" vertical="center" wrapText="1"/>
    </xf>
    <xf numFmtId="0" fontId="37" fillId="24" borderId="5" xfId="2" applyNumberFormat="1" applyFont="1" applyFill="1" applyBorder="1" applyAlignment="1">
      <alignment horizontal="center" vertical="center"/>
    </xf>
    <xf numFmtId="2" fontId="40" fillId="24" borderId="5" xfId="0" applyNumberFormat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  <xf numFmtId="0" fontId="33" fillId="0" borderId="5" xfId="1" applyFont="1" applyBorder="1" applyAlignment="1">
      <alignment horizontal="center" vertical="center" wrapText="1"/>
    </xf>
    <xf numFmtId="0" fontId="35" fillId="0" borderId="5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21" xfId="1" applyFont="1" applyBorder="1"/>
    <xf numFmtId="2" fontId="3" fillId="24" borderId="5" xfId="0" applyNumberFormat="1" applyFont="1" applyFill="1" applyBorder="1" applyAlignment="1">
      <alignment horizontal="center" vertical="center"/>
    </xf>
    <xf numFmtId="0" fontId="41" fillId="0" borderId="5" xfId="1" applyFont="1" applyBorder="1" applyAlignment="1">
      <alignment horizontal="center" vertical="center" wrapText="1"/>
    </xf>
    <xf numFmtId="2" fontId="3" fillId="24" borderId="20" xfId="0" applyNumberFormat="1" applyFont="1" applyFill="1" applyBorder="1" applyAlignment="1">
      <alignment horizontal="center" vertical="center"/>
    </xf>
    <xf numFmtId="49" fontId="41" fillId="24" borderId="20" xfId="2" applyNumberFormat="1" applyFont="1" applyFill="1" applyBorder="1" applyAlignment="1">
      <alignment vertical="center" wrapText="1"/>
    </xf>
    <xf numFmtId="166" fontId="40" fillId="24" borderId="5" xfId="0" applyNumberFormat="1" applyFont="1" applyFill="1" applyBorder="1" applyAlignment="1">
      <alignment horizontal="center" vertical="center"/>
    </xf>
    <xf numFmtId="49" fontId="41" fillId="24" borderId="5" xfId="2" applyNumberFormat="1" applyFont="1" applyFill="1" applyBorder="1" applyAlignment="1">
      <alignment vertical="center" wrapText="1"/>
    </xf>
    <xf numFmtId="2" fontId="3" fillId="24" borderId="10" xfId="0" applyNumberFormat="1" applyFont="1" applyFill="1" applyBorder="1" applyAlignment="1">
      <alignment horizontal="center" vertical="center"/>
    </xf>
    <xf numFmtId="0" fontId="41" fillId="0" borderId="10" xfId="1" applyFont="1" applyBorder="1" applyAlignment="1">
      <alignment horizontal="left" vertical="center" wrapText="1"/>
    </xf>
    <xf numFmtId="166" fontId="40" fillId="24" borderId="20" xfId="0" applyNumberFormat="1" applyFont="1" applyFill="1" applyBorder="1" applyAlignment="1">
      <alignment horizontal="center" vertical="center"/>
    </xf>
    <xf numFmtId="49" fontId="36" fillId="24" borderId="5" xfId="2" applyNumberFormat="1" applyFont="1" applyFill="1" applyBorder="1" applyAlignment="1">
      <alignment horizontal="center" vertical="center"/>
    </xf>
    <xf numFmtId="166" fontId="40" fillId="24" borderId="10" xfId="0" applyNumberFormat="1" applyFont="1" applyFill="1" applyBorder="1" applyAlignment="1">
      <alignment horizontal="center" vertical="center"/>
    </xf>
    <xf numFmtId="49" fontId="39" fillId="0" borderId="20" xfId="2" applyNumberFormat="1" applyFont="1" applyFill="1" applyBorder="1" applyAlignment="1">
      <alignment horizontal="center" vertical="center"/>
    </xf>
    <xf numFmtId="0" fontId="39" fillId="0" borderId="20" xfId="2" applyFont="1" applyFill="1" applyBorder="1" applyAlignment="1">
      <alignment horizontal="left" vertical="center" wrapText="1"/>
    </xf>
    <xf numFmtId="49" fontId="36" fillId="24" borderId="20" xfId="2" applyNumberFormat="1" applyFont="1" applyFill="1" applyBorder="1" applyAlignment="1">
      <alignment horizontal="center" vertical="center"/>
    </xf>
    <xf numFmtId="166" fontId="9" fillId="0" borderId="20" xfId="1" applyNumberFormat="1" applyFont="1" applyBorder="1" applyAlignment="1">
      <alignment horizontal="center" vertical="center"/>
    </xf>
    <xf numFmtId="0" fontId="39" fillId="0" borderId="20" xfId="1" applyFont="1" applyBorder="1" applyAlignment="1">
      <alignment horizontal="center" vertical="center"/>
    </xf>
    <xf numFmtId="2" fontId="9" fillId="0" borderId="20" xfId="1" applyNumberFormat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21" xfId="1" applyFont="1" applyBorder="1"/>
    <xf numFmtId="0" fontId="7" fillId="0" borderId="0" xfId="2" applyFont="1" applyAlignment="1">
      <alignment horizontal="center" vertical="center"/>
    </xf>
    <xf numFmtId="0" fontId="5" fillId="24" borderId="0" xfId="3" applyFont="1" applyFill="1"/>
    <xf numFmtId="49" fontId="39" fillId="0" borderId="1" xfId="2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39" fillId="0" borderId="1" xfId="2" applyFont="1" applyFill="1" applyBorder="1" applyAlignment="1">
      <alignment horizontal="left" vertical="center" wrapText="1"/>
    </xf>
    <xf numFmtId="0" fontId="35" fillId="0" borderId="1" xfId="2" applyFont="1" applyFill="1" applyBorder="1" applyAlignment="1">
      <alignment horizontal="left" vertical="center" wrapText="1"/>
    </xf>
    <xf numFmtId="0" fontId="35" fillId="0" borderId="5" xfId="2" applyFont="1" applyFill="1" applyBorder="1" applyAlignment="1">
      <alignment horizontal="left"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33" fillId="0" borderId="5" xfId="1" applyFont="1" applyFill="1" applyBorder="1" applyAlignment="1">
      <alignment horizontal="center" vertical="center" wrapText="1"/>
    </xf>
    <xf numFmtId="0" fontId="33" fillId="0" borderId="9" xfId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3" fillId="0" borderId="0" xfId="3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4" fillId="0" borderId="2" xfId="3" applyFont="1" applyFill="1" applyBorder="1" applyAlignment="1">
      <alignment horizontal="center" vertical="center" wrapText="1"/>
    </xf>
    <xf numFmtId="0" fontId="34" fillId="0" borderId="3" xfId="3" applyFont="1" applyFill="1" applyBorder="1" applyAlignment="1">
      <alignment horizontal="center" vertical="center" wrapText="1"/>
    </xf>
    <xf numFmtId="0" fontId="34" fillId="0" borderId="4" xfId="3" applyFont="1" applyFill="1" applyBorder="1" applyAlignment="1">
      <alignment horizontal="center" vertical="center" wrapText="1"/>
    </xf>
    <xf numFmtId="0" fontId="34" fillId="0" borderId="6" xfId="3" applyFont="1" applyFill="1" applyBorder="1" applyAlignment="1">
      <alignment horizontal="center" vertical="center" wrapText="1"/>
    </xf>
    <xf numFmtId="0" fontId="34" fillId="0" borderId="7" xfId="3" applyFont="1" applyFill="1" applyBorder="1" applyAlignment="1">
      <alignment horizontal="center" vertical="center" wrapText="1"/>
    </xf>
    <xf numFmtId="0" fontId="34" fillId="0" borderId="8" xfId="3" applyFont="1" applyFill="1" applyBorder="1" applyAlignment="1">
      <alignment horizontal="center" vertical="center" wrapText="1"/>
    </xf>
    <xf numFmtId="0" fontId="34" fillId="0" borderId="5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10" xfId="3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48"/>
  <sheetViews>
    <sheetView tabSelected="1" view="pageBreakPreview" topLeftCell="A34" zoomScaleNormal="100" zoomScaleSheetLayoutView="100" workbookViewId="0">
      <selection activeCell="F52" sqref="F52"/>
    </sheetView>
  </sheetViews>
  <sheetFormatPr defaultRowHeight="15" x14ac:dyDescent="0.25"/>
  <cols>
    <col min="1" max="1" width="10" style="7" customWidth="1"/>
    <col min="2" max="2" width="43.140625" style="83" customWidth="1"/>
    <col min="3" max="4" width="13.140625" style="2" customWidth="1"/>
    <col min="5" max="5" width="12.7109375" style="2" customWidth="1"/>
    <col min="6" max="6" width="15.28515625" style="2" customWidth="1"/>
    <col min="7" max="7" width="9.85546875" style="2" customWidth="1"/>
    <col min="8" max="8" width="12.28515625" style="2" customWidth="1"/>
    <col min="9" max="9" width="19.7109375" style="2" customWidth="1"/>
    <col min="10" max="10" width="11.140625" style="2" customWidth="1"/>
    <col min="11" max="11" width="16.7109375" style="2" customWidth="1"/>
    <col min="12" max="12" width="10" style="2" customWidth="1"/>
    <col min="13" max="13" width="10.140625" style="2" customWidth="1"/>
    <col min="14" max="14" width="41.85546875" style="2" customWidth="1"/>
    <col min="15" max="15" width="16.85546875" style="2" customWidth="1"/>
    <col min="16" max="16" width="8.42578125" style="2" customWidth="1"/>
    <col min="17" max="18" width="8.85546875" style="2" customWidth="1"/>
    <col min="19" max="19" width="8.85546875" style="7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2</v>
      </c>
    </row>
    <row r="4" spans="1:31" ht="16.5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</row>
    <row r="5" spans="1:31" x14ac:dyDescent="0.2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95" t="s">
        <v>30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5"/>
    </row>
    <row r="7" spans="1:31" ht="15.75" x14ac:dyDescent="0.25">
      <c r="A7" s="96" t="s">
        <v>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5"/>
    </row>
    <row r="8" spans="1:31" ht="15.75" x14ac:dyDescent="0.25">
      <c r="A8" s="80"/>
      <c r="B8" s="84"/>
      <c r="C8" s="6"/>
      <c r="D8" s="6"/>
      <c r="E8" s="6"/>
      <c r="F8" s="2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97" t="s">
        <v>83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5"/>
    </row>
    <row r="10" spans="1:31" s="7" customFormat="1" ht="16.5" customHeight="1" x14ac:dyDescent="0.25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3" customFormat="1" ht="35.25" customHeight="1" x14ac:dyDescent="0.2">
      <c r="A11" s="89" t="s">
        <v>5</v>
      </c>
      <c r="B11" s="90" t="s">
        <v>6</v>
      </c>
      <c r="C11" s="89" t="s">
        <v>7</v>
      </c>
      <c r="D11" s="108" t="s">
        <v>8</v>
      </c>
      <c r="E11" s="108" t="s">
        <v>9</v>
      </c>
      <c r="F11" s="99" t="s">
        <v>10</v>
      </c>
      <c r="G11" s="100"/>
      <c r="H11" s="100"/>
      <c r="I11" s="100"/>
      <c r="J11" s="101"/>
      <c r="K11" s="105" t="s">
        <v>11</v>
      </c>
      <c r="L11" s="99" t="s">
        <v>12</v>
      </c>
      <c r="M11" s="101"/>
      <c r="N11" s="89" t="s">
        <v>13</v>
      </c>
      <c r="O11" s="90" t="s">
        <v>14</v>
      </c>
      <c r="P11" s="93" t="s">
        <v>15</v>
      </c>
      <c r="Q11" s="93"/>
      <c r="R11" s="93"/>
      <c r="S11" s="93"/>
      <c r="T11" s="11"/>
      <c r="U11" s="11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13" customFormat="1" ht="45.75" customHeight="1" x14ac:dyDescent="0.2">
      <c r="A12" s="89"/>
      <c r="B12" s="91"/>
      <c r="C12" s="89"/>
      <c r="D12" s="108"/>
      <c r="E12" s="108"/>
      <c r="F12" s="102"/>
      <c r="G12" s="103"/>
      <c r="H12" s="103"/>
      <c r="I12" s="103"/>
      <c r="J12" s="104"/>
      <c r="K12" s="106"/>
      <c r="L12" s="102"/>
      <c r="M12" s="104"/>
      <c r="N12" s="89"/>
      <c r="O12" s="91"/>
      <c r="P12" s="93" t="s">
        <v>16</v>
      </c>
      <c r="Q12" s="93"/>
      <c r="R12" s="93" t="s">
        <v>16</v>
      </c>
      <c r="S12" s="93"/>
      <c r="T12" s="11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s="13" customFormat="1" ht="76.5" customHeight="1" x14ac:dyDescent="0.2">
      <c r="A13" s="89"/>
      <c r="B13" s="92"/>
      <c r="C13" s="89"/>
      <c r="D13" s="108"/>
      <c r="E13" s="108"/>
      <c r="F13" s="29" t="s">
        <v>17</v>
      </c>
      <c r="G13" s="14" t="s">
        <v>18</v>
      </c>
      <c r="H13" s="14" t="s">
        <v>19</v>
      </c>
      <c r="I13" s="15" t="s">
        <v>20</v>
      </c>
      <c r="J13" s="14" t="s">
        <v>21</v>
      </c>
      <c r="K13" s="107"/>
      <c r="L13" s="14" t="s">
        <v>22</v>
      </c>
      <c r="M13" s="14" t="s">
        <v>23</v>
      </c>
      <c r="N13" s="89"/>
      <c r="O13" s="92"/>
      <c r="P13" s="16" t="s">
        <v>24</v>
      </c>
      <c r="Q13" s="16" t="s">
        <v>25</v>
      </c>
      <c r="R13" s="16" t="s">
        <v>24</v>
      </c>
      <c r="S13" s="16" t="s">
        <v>25</v>
      </c>
      <c r="T13" s="11"/>
      <c r="U13" s="11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31" s="7" customFormat="1" ht="15" customHeight="1" x14ac:dyDescent="0.25">
      <c r="A14" s="8">
        <v>1</v>
      </c>
      <c r="B14" s="85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9" t="s">
        <v>26</v>
      </c>
      <c r="Q14" s="9" t="s">
        <v>27</v>
      </c>
      <c r="R14" s="9" t="s">
        <v>28</v>
      </c>
      <c r="S14" s="9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24" customFormat="1" ht="21.75" customHeight="1" x14ac:dyDescent="0.2">
      <c r="A15" s="82" t="s">
        <v>31</v>
      </c>
      <c r="B15" s="86" t="s">
        <v>38</v>
      </c>
      <c r="C15" s="22"/>
      <c r="D15" s="22"/>
      <c r="E15" s="22"/>
      <c r="F15" s="30"/>
      <c r="G15" s="22">
        <v>0</v>
      </c>
      <c r="H15" s="22">
        <v>0</v>
      </c>
      <c r="I15" s="22">
        <v>0</v>
      </c>
      <c r="J15" s="22">
        <v>0</v>
      </c>
      <c r="K15" s="22"/>
      <c r="L15" s="22"/>
      <c r="M15" s="22"/>
      <c r="N15" s="22"/>
      <c r="O15" s="22"/>
      <c r="P15" s="22"/>
      <c r="Q15" s="22"/>
      <c r="R15" s="22"/>
      <c r="S15" s="22"/>
      <c r="T15" s="23"/>
      <c r="U15" s="23"/>
    </row>
    <row r="16" spans="1:31" ht="28.5" customHeight="1" x14ac:dyDescent="0.25">
      <c r="A16" s="18" t="s">
        <v>32</v>
      </c>
      <c r="B16" s="87" t="s">
        <v>33</v>
      </c>
      <c r="C16" s="34" t="s">
        <v>82</v>
      </c>
      <c r="D16" s="10">
        <v>0</v>
      </c>
      <c r="E16" s="19" t="s">
        <v>76</v>
      </c>
      <c r="F16" s="10">
        <v>0</v>
      </c>
      <c r="G16" s="19">
        <v>0</v>
      </c>
      <c r="H16" s="19">
        <v>0</v>
      </c>
      <c r="I16" s="31">
        <f>F16</f>
        <v>0</v>
      </c>
      <c r="J16" s="19">
        <v>0</v>
      </c>
      <c r="K16" s="19">
        <v>0</v>
      </c>
      <c r="L16" s="19" t="s">
        <v>76</v>
      </c>
      <c r="M16" s="19" t="s">
        <v>76</v>
      </c>
      <c r="N16" s="19" t="s">
        <v>76</v>
      </c>
      <c r="O16" s="19" t="s">
        <v>76</v>
      </c>
      <c r="P16" s="19" t="s">
        <v>76</v>
      </c>
      <c r="Q16" s="19" t="s">
        <v>76</v>
      </c>
      <c r="R16" s="19" t="s">
        <v>76</v>
      </c>
      <c r="S16" s="19" t="s">
        <v>76</v>
      </c>
    </row>
    <row r="17" spans="1:21" ht="25.5" x14ac:dyDescent="0.25">
      <c r="A17" s="51" t="s">
        <v>34</v>
      </c>
      <c r="B17" s="88" t="s">
        <v>35</v>
      </c>
      <c r="C17" s="70" t="s">
        <v>82</v>
      </c>
      <c r="D17" s="55">
        <v>0</v>
      </c>
      <c r="E17" s="58" t="s">
        <v>76</v>
      </c>
      <c r="F17" s="55">
        <v>0</v>
      </c>
      <c r="G17" s="58">
        <v>0</v>
      </c>
      <c r="H17" s="58">
        <v>0</v>
      </c>
      <c r="I17" s="56">
        <f t="shared" ref="I17:I39" si="0">F17</f>
        <v>0</v>
      </c>
      <c r="J17" s="58">
        <v>0</v>
      </c>
      <c r="K17" s="58">
        <v>0</v>
      </c>
      <c r="L17" s="58" t="s">
        <v>76</v>
      </c>
      <c r="M17" s="58" t="s">
        <v>76</v>
      </c>
      <c r="N17" s="58" t="s">
        <v>76</v>
      </c>
      <c r="O17" s="58" t="s">
        <v>76</v>
      </c>
      <c r="P17" s="58" t="s">
        <v>76</v>
      </c>
      <c r="Q17" s="58" t="s">
        <v>76</v>
      </c>
      <c r="R17" s="58" t="s">
        <v>76</v>
      </c>
      <c r="S17" s="58" t="s">
        <v>76</v>
      </c>
    </row>
    <row r="18" spans="1:21" s="79" customFormat="1" ht="26.25" thickBot="1" x14ac:dyDescent="0.25">
      <c r="A18" s="72" t="s">
        <v>36</v>
      </c>
      <c r="B18" s="73" t="s">
        <v>37</v>
      </c>
      <c r="C18" s="74" t="s">
        <v>82</v>
      </c>
      <c r="D18" s="75">
        <f>SUM(D19:D39)</f>
        <v>34.7373148</v>
      </c>
      <c r="E18" s="76"/>
      <c r="F18" s="75">
        <f>SUM(F19:F39)</f>
        <v>34.7373148</v>
      </c>
      <c r="G18" s="76">
        <v>0</v>
      </c>
      <c r="H18" s="76">
        <v>0</v>
      </c>
      <c r="I18" s="77">
        <f t="shared" si="0"/>
        <v>34.7373148</v>
      </c>
      <c r="J18" s="77">
        <f t="shared" ref="J18" si="1">G18</f>
        <v>0</v>
      </c>
      <c r="K18" s="77">
        <f t="shared" ref="K18" si="2">H18</f>
        <v>0</v>
      </c>
      <c r="L18" s="50" t="s">
        <v>76</v>
      </c>
      <c r="M18" s="50" t="s">
        <v>76</v>
      </c>
      <c r="N18" s="50" t="s">
        <v>76</v>
      </c>
      <c r="O18" s="50" t="s">
        <v>76</v>
      </c>
      <c r="P18" s="50" t="s">
        <v>76</v>
      </c>
      <c r="Q18" s="50" t="s">
        <v>76</v>
      </c>
      <c r="R18" s="50" t="s">
        <v>76</v>
      </c>
      <c r="S18" s="50" t="s">
        <v>76</v>
      </c>
      <c r="T18" s="78"/>
      <c r="U18" s="78"/>
    </row>
    <row r="19" spans="1:21" ht="35.25" customHeight="1" x14ac:dyDescent="0.25">
      <c r="A19" s="35" t="s">
        <v>36</v>
      </c>
      <c r="B19" s="36" t="s">
        <v>39</v>
      </c>
      <c r="C19" s="37" t="s">
        <v>40</v>
      </c>
      <c r="D19" s="71">
        <v>0</v>
      </c>
      <c r="E19" s="39" t="s">
        <v>76</v>
      </c>
      <c r="F19" s="71">
        <v>0</v>
      </c>
      <c r="G19" s="39">
        <v>0</v>
      </c>
      <c r="H19" s="39">
        <v>0</v>
      </c>
      <c r="I19" s="40">
        <f t="shared" si="0"/>
        <v>0</v>
      </c>
      <c r="J19" s="39">
        <v>0</v>
      </c>
      <c r="K19" s="67">
        <v>0.46400000119999996</v>
      </c>
      <c r="L19" s="39">
        <v>2016</v>
      </c>
      <c r="M19" s="39" t="s">
        <v>76</v>
      </c>
      <c r="N19" s="41" t="s">
        <v>78</v>
      </c>
      <c r="O19" s="42" t="s">
        <v>76</v>
      </c>
      <c r="P19" s="42" t="s">
        <v>76</v>
      </c>
      <c r="Q19" s="42" t="s">
        <v>76</v>
      </c>
      <c r="R19" s="42" t="s">
        <v>76</v>
      </c>
      <c r="S19" s="42" t="s">
        <v>76</v>
      </c>
    </row>
    <row r="20" spans="1:21" ht="32.25" customHeight="1" x14ac:dyDescent="0.25">
      <c r="A20" s="18" t="s">
        <v>36</v>
      </c>
      <c r="B20" s="21" t="s">
        <v>41</v>
      </c>
      <c r="C20" s="20" t="s">
        <v>42</v>
      </c>
      <c r="D20" s="27">
        <v>0</v>
      </c>
      <c r="E20" s="10" t="s">
        <v>76</v>
      </c>
      <c r="F20" s="27">
        <v>0</v>
      </c>
      <c r="G20" s="10">
        <v>0</v>
      </c>
      <c r="H20" s="10">
        <v>0</v>
      </c>
      <c r="I20" s="31">
        <f t="shared" si="0"/>
        <v>0</v>
      </c>
      <c r="J20" s="10">
        <v>0</v>
      </c>
      <c r="K20" s="25">
        <v>0.62299999799999994</v>
      </c>
      <c r="L20" s="10">
        <v>2016</v>
      </c>
      <c r="M20" s="10" t="s">
        <v>76</v>
      </c>
      <c r="N20" s="33" t="s">
        <v>78</v>
      </c>
      <c r="O20" s="19" t="s">
        <v>76</v>
      </c>
      <c r="P20" s="19" t="s">
        <v>76</v>
      </c>
      <c r="Q20" s="19" t="s">
        <v>76</v>
      </c>
      <c r="R20" s="19" t="s">
        <v>76</v>
      </c>
      <c r="S20" s="19" t="s">
        <v>76</v>
      </c>
    </row>
    <row r="21" spans="1:21" ht="19.5" customHeight="1" x14ac:dyDescent="0.25">
      <c r="A21" s="51" t="s">
        <v>36</v>
      </c>
      <c r="B21" s="52" t="s">
        <v>43</v>
      </c>
      <c r="C21" s="53" t="s">
        <v>44</v>
      </c>
      <c r="D21" s="65">
        <v>0</v>
      </c>
      <c r="E21" s="55" t="s">
        <v>76</v>
      </c>
      <c r="F21" s="65">
        <v>0</v>
      </c>
      <c r="G21" s="55">
        <v>0</v>
      </c>
      <c r="H21" s="55">
        <v>0</v>
      </c>
      <c r="I21" s="56">
        <f t="shared" si="0"/>
        <v>0</v>
      </c>
      <c r="J21" s="55">
        <v>0</v>
      </c>
      <c r="K21" s="61">
        <v>6.4899999999999999E-2</v>
      </c>
      <c r="L21" s="55">
        <v>2016</v>
      </c>
      <c r="M21" s="55" t="s">
        <v>76</v>
      </c>
      <c r="N21" s="66" t="s">
        <v>78</v>
      </c>
      <c r="O21" s="58" t="s">
        <v>76</v>
      </c>
      <c r="P21" s="58" t="s">
        <v>76</v>
      </c>
      <c r="Q21" s="58" t="s">
        <v>76</v>
      </c>
      <c r="R21" s="58" t="s">
        <v>76</v>
      </c>
      <c r="S21" s="58" t="s">
        <v>76</v>
      </c>
    </row>
    <row r="22" spans="1:21" s="60" customFormat="1" ht="19.5" customHeight="1" thickBot="1" x14ac:dyDescent="0.3">
      <c r="A22" s="43" t="s">
        <v>36</v>
      </c>
      <c r="B22" s="44" t="s">
        <v>45</v>
      </c>
      <c r="C22" s="45" t="s">
        <v>46</v>
      </c>
      <c r="D22" s="69">
        <f>2.72581*1.18</f>
        <v>3.2164557999999999</v>
      </c>
      <c r="E22" s="47" t="s">
        <v>76</v>
      </c>
      <c r="F22" s="69">
        <f>2.72581*1.18</f>
        <v>3.2164557999999999</v>
      </c>
      <c r="G22" s="47">
        <v>0</v>
      </c>
      <c r="H22" s="47">
        <v>0</v>
      </c>
      <c r="I22" s="48">
        <f t="shared" si="0"/>
        <v>3.2164557999999999</v>
      </c>
      <c r="J22" s="47">
        <v>0</v>
      </c>
      <c r="K22" s="63">
        <v>0</v>
      </c>
      <c r="L22" s="47">
        <v>2016</v>
      </c>
      <c r="M22" s="47" t="s">
        <v>76</v>
      </c>
      <c r="N22" s="64" t="s">
        <v>78</v>
      </c>
      <c r="O22" s="50" t="s">
        <v>76</v>
      </c>
      <c r="P22" s="50" t="s">
        <v>76</v>
      </c>
      <c r="Q22" s="50" t="s">
        <v>76</v>
      </c>
      <c r="R22" s="50" t="s">
        <v>76</v>
      </c>
      <c r="S22" s="50" t="s">
        <v>76</v>
      </c>
      <c r="T22" s="59"/>
      <c r="U22" s="59"/>
    </row>
    <row r="23" spans="1:21" ht="25.5" x14ac:dyDescent="0.25">
      <c r="A23" s="35" t="s">
        <v>36</v>
      </c>
      <c r="B23" s="36" t="s">
        <v>47</v>
      </c>
      <c r="C23" s="37" t="s">
        <v>48</v>
      </c>
      <c r="D23" s="38">
        <v>0</v>
      </c>
      <c r="E23" s="39" t="s">
        <v>76</v>
      </c>
      <c r="F23" s="38">
        <v>0</v>
      </c>
      <c r="G23" s="39">
        <v>0</v>
      </c>
      <c r="H23" s="39">
        <v>0</v>
      </c>
      <c r="I23" s="40">
        <f t="shared" si="0"/>
        <v>0</v>
      </c>
      <c r="J23" s="39">
        <v>0</v>
      </c>
      <c r="K23" s="67">
        <v>9.3599995399999997E-2</v>
      </c>
      <c r="L23" s="39">
        <v>2017</v>
      </c>
      <c r="M23" s="39" t="s">
        <v>76</v>
      </c>
      <c r="N23" s="68" t="s">
        <v>79</v>
      </c>
      <c r="O23" s="42" t="s">
        <v>76</v>
      </c>
      <c r="P23" s="42" t="s">
        <v>76</v>
      </c>
      <c r="Q23" s="42" t="s">
        <v>76</v>
      </c>
      <c r="R23" s="42" t="s">
        <v>76</v>
      </c>
      <c r="S23" s="42" t="s">
        <v>76</v>
      </c>
    </row>
    <row r="24" spans="1:21" ht="25.5" x14ac:dyDescent="0.25">
      <c r="A24" s="18" t="s">
        <v>36</v>
      </c>
      <c r="B24" s="21" t="s">
        <v>49</v>
      </c>
      <c r="C24" s="20" t="s">
        <v>50</v>
      </c>
      <c r="D24" s="28">
        <v>0</v>
      </c>
      <c r="E24" s="10" t="s">
        <v>76</v>
      </c>
      <c r="F24" s="28">
        <v>0</v>
      </c>
      <c r="G24" s="10">
        <v>0</v>
      </c>
      <c r="H24" s="10">
        <v>0</v>
      </c>
      <c r="I24" s="31">
        <f t="shared" si="0"/>
        <v>0</v>
      </c>
      <c r="J24" s="10">
        <v>0</v>
      </c>
      <c r="K24" s="25">
        <v>0.28933481999999999</v>
      </c>
      <c r="L24" s="10">
        <v>2017</v>
      </c>
      <c r="M24" s="10" t="s">
        <v>76</v>
      </c>
      <c r="N24" s="32" t="s">
        <v>77</v>
      </c>
      <c r="O24" s="19" t="s">
        <v>76</v>
      </c>
      <c r="P24" s="19" t="s">
        <v>76</v>
      </c>
      <c r="Q24" s="19" t="s">
        <v>76</v>
      </c>
      <c r="R24" s="19" t="s">
        <v>76</v>
      </c>
      <c r="S24" s="19" t="s">
        <v>76</v>
      </c>
    </row>
    <row r="25" spans="1:21" ht="30.75" customHeight="1" x14ac:dyDescent="0.25">
      <c r="A25" s="18" t="s">
        <v>36</v>
      </c>
      <c r="B25" s="21" t="s">
        <v>51</v>
      </c>
      <c r="C25" s="20" t="s">
        <v>52</v>
      </c>
      <c r="D25" s="28">
        <v>0</v>
      </c>
      <c r="E25" s="10" t="s">
        <v>76</v>
      </c>
      <c r="F25" s="28">
        <v>0</v>
      </c>
      <c r="G25" s="10">
        <v>0</v>
      </c>
      <c r="H25" s="10">
        <v>0</v>
      </c>
      <c r="I25" s="31">
        <f t="shared" si="0"/>
        <v>0</v>
      </c>
      <c r="J25" s="10">
        <v>0</v>
      </c>
      <c r="K25" s="25">
        <v>3.92763E-2</v>
      </c>
      <c r="L25" s="10">
        <v>2017</v>
      </c>
      <c r="M25" s="10" t="s">
        <v>76</v>
      </c>
      <c r="N25" s="32" t="s">
        <v>77</v>
      </c>
      <c r="O25" s="19" t="s">
        <v>76</v>
      </c>
      <c r="P25" s="19" t="s">
        <v>76</v>
      </c>
      <c r="Q25" s="19" t="s">
        <v>76</v>
      </c>
      <c r="R25" s="19" t="s">
        <v>76</v>
      </c>
      <c r="S25" s="19" t="s">
        <v>76</v>
      </c>
    </row>
    <row r="26" spans="1:21" ht="30.75" customHeight="1" x14ac:dyDescent="0.25">
      <c r="A26" s="51" t="s">
        <v>36</v>
      </c>
      <c r="B26" s="52" t="s">
        <v>53</v>
      </c>
      <c r="C26" s="53" t="s">
        <v>54</v>
      </c>
      <c r="D26" s="54">
        <v>0</v>
      </c>
      <c r="E26" s="55" t="s">
        <v>76</v>
      </c>
      <c r="F26" s="54">
        <v>0</v>
      </c>
      <c r="G26" s="55">
        <v>0</v>
      </c>
      <c r="H26" s="55">
        <v>0</v>
      </c>
      <c r="I26" s="56">
        <f t="shared" si="0"/>
        <v>0</v>
      </c>
      <c r="J26" s="55">
        <v>0</v>
      </c>
      <c r="K26" s="61">
        <v>3.92763E-2</v>
      </c>
      <c r="L26" s="55">
        <v>2017</v>
      </c>
      <c r="M26" s="55" t="s">
        <v>76</v>
      </c>
      <c r="N26" s="62" t="s">
        <v>77</v>
      </c>
      <c r="O26" s="58" t="s">
        <v>76</v>
      </c>
      <c r="P26" s="58" t="s">
        <v>76</v>
      </c>
      <c r="Q26" s="58" t="s">
        <v>76</v>
      </c>
      <c r="R26" s="58" t="s">
        <v>76</v>
      </c>
      <c r="S26" s="58" t="s">
        <v>76</v>
      </c>
    </row>
    <row r="27" spans="1:21" s="60" customFormat="1" ht="18.75" customHeight="1" thickBot="1" x14ac:dyDescent="0.3">
      <c r="A27" s="43" t="s">
        <v>36</v>
      </c>
      <c r="B27" s="44" t="s">
        <v>55</v>
      </c>
      <c r="C27" s="45" t="s">
        <v>56</v>
      </c>
      <c r="D27" s="46">
        <f>3.64885*1.18</f>
        <v>4.3056429999999999</v>
      </c>
      <c r="E27" s="47" t="s">
        <v>76</v>
      </c>
      <c r="F27" s="46">
        <f>3.64885*1.18</f>
        <v>4.3056429999999999</v>
      </c>
      <c r="G27" s="47">
        <v>0</v>
      </c>
      <c r="H27" s="47">
        <v>0</v>
      </c>
      <c r="I27" s="48">
        <f t="shared" si="0"/>
        <v>4.3056429999999999</v>
      </c>
      <c r="J27" s="47">
        <v>0</v>
      </c>
      <c r="K27" s="63">
        <v>0</v>
      </c>
      <c r="L27" s="47">
        <v>2017</v>
      </c>
      <c r="M27" s="47" t="s">
        <v>76</v>
      </c>
      <c r="N27" s="64" t="s">
        <v>78</v>
      </c>
      <c r="O27" s="50" t="s">
        <v>76</v>
      </c>
      <c r="P27" s="50" t="s">
        <v>76</v>
      </c>
      <c r="Q27" s="50" t="s">
        <v>76</v>
      </c>
      <c r="R27" s="50" t="s">
        <v>76</v>
      </c>
      <c r="S27" s="50" t="s">
        <v>76</v>
      </c>
      <c r="T27" s="59"/>
      <c r="U27" s="59"/>
    </row>
    <row r="28" spans="1:21" ht="17.25" customHeight="1" x14ac:dyDescent="0.25">
      <c r="A28" s="35" t="s">
        <v>36</v>
      </c>
      <c r="B28" s="36" t="s">
        <v>57</v>
      </c>
      <c r="C28" s="37" t="s">
        <v>58</v>
      </c>
      <c r="D28" s="38">
        <v>4.5430000000000001</v>
      </c>
      <c r="E28" s="39" t="s">
        <v>76</v>
      </c>
      <c r="F28" s="38">
        <f>D28</f>
        <v>4.5430000000000001</v>
      </c>
      <c r="G28" s="39">
        <v>0</v>
      </c>
      <c r="H28" s="39">
        <v>0</v>
      </c>
      <c r="I28" s="40">
        <f t="shared" si="0"/>
        <v>4.5430000000000001</v>
      </c>
      <c r="J28" s="39">
        <v>0</v>
      </c>
      <c r="K28" s="39">
        <v>0</v>
      </c>
      <c r="L28" s="39">
        <v>2018</v>
      </c>
      <c r="M28" s="39" t="s">
        <v>76</v>
      </c>
      <c r="N28" s="41" t="s">
        <v>78</v>
      </c>
      <c r="O28" s="42" t="s">
        <v>76</v>
      </c>
      <c r="P28" s="42" t="s">
        <v>76</v>
      </c>
      <c r="Q28" s="42" t="s">
        <v>76</v>
      </c>
      <c r="R28" s="42" t="s">
        <v>76</v>
      </c>
      <c r="S28" s="42" t="s">
        <v>76</v>
      </c>
    </row>
    <row r="29" spans="1:21" ht="17.25" customHeight="1" x14ac:dyDescent="0.25">
      <c r="A29" s="18" t="s">
        <v>36</v>
      </c>
      <c r="B29" s="21" t="s">
        <v>59</v>
      </c>
      <c r="C29" s="20" t="s">
        <v>60</v>
      </c>
      <c r="D29" s="28">
        <v>1.9469999999999998</v>
      </c>
      <c r="E29" s="10" t="s">
        <v>76</v>
      </c>
      <c r="F29" s="38">
        <f t="shared" ref="F29:F36" si="3">D29</f>
        <v>1.9469999999999998</v>
      </c>
      <c r="G29" s="10">
        <v>0</v>
      </c>
      <c r="H29" s="10">
        <v>0</v>
      </c>
      <c r="I29" s="31">
        <f t="shared" si="0"/>
        <v>1.9469999999999998</v>
      </c>
      <c r="J29" s="10">
        <v>0</v>
      </c>
      <c r="K29" s="10">
        <v>0</v>
      </c>
      <c r="L29" s="10">
        <v>2018</v>
      </c>
      <c r="M29" s="10" t="s">
        <v>76</v>
      </c>
      <c r="N29" s="33" t="s">
        <v>78</v>
      </c>
      <c r="O29" s="19" t="s">
        <v>76</v>
      </c>
      <c r="P29" s="19" t="s">
        <v>76</v>
      </c>
      <c r="Q29" s="19" t="s">
        <v>76</v>
      </c>
      <c r="R29" s="19" t="s">
        <v>76</v>
      </c>
      <c r="S29" s="19" t="s">
        <v>76</v>
      </c>
    </row>
    <row r="30" spans="1:21" ht="17.25" customHeight="1" x14ac:dyDescent="0.25">
      <c r="A30" s="18" t="s">
        <v>36</v>
      </c>
      <c r="B30" s="21" t="s">
        <v>61</v>
      </c>
      <c r="C30" s="20" t="s">
        <v>62</v>
      </c>
      <c r="D30" s="28">
        <v>0.23599999999999999</v>
      </c>
      <c r="E30" s="10" t="s">
        <v>76</v>
      </c>
      <c r="F30" s="38">
        <f t="shared" si="3"/>
        <v>0.23599999999999999</v>
      </c>
      <c r="G30" s="10">
        <v>0</v>
      </c>
      <c r="H30" s="10">
        <v>0</v>
      </c>
      <c r="I30" s="31">
        <f t="shared" si="0"/>
        <v>0.23599999999999999</v>
      </c>
      <c r="J30" s="10">
        <v>0</v>
      </c>
      <c r="K30" s="10">
        <v>0</v>
      </c>
      <c r="L30" s="10">
        <v>2018</v>
      </c>
      <c r="M30" s="10" t="s">
        <v>76</v>
      </c>
      <c r="N30" s="33" t="s">
        <v>78</v>
      </c>
      <c r="O30" s="19" t="s">
        <v>76</v>
      </c>
      <c r="P30" s="19" t="s">
        <v>76</v>
      </c>
      <c r="Q30" s="19" t="s">
        <v>76</v>
      </c>
      <c r="R30" s="19" t="s">
        <v>76</v>
      </c>
      <c r="S30" s="19" t="s">
        <v>76</v>
      </c>
    </row>
    <row r="31" spans="1:21" ht="25.5" x14ac:dyDescent="0.25">
      <c r="A31" s="18" t="s">
        <v>36</v>
      </c>
      <c r="B31" s="21" t="s">
        <v>63</v>
      </c>
      <c r="C31" s="20" t="s">
        <v>64</v>
      </c>
      <c r="D31" s="28">
        <v>0.51919999999999999</v>
      </c>
      <c r="E31" s="10" t="s">
        <v>76</v>
      </c>
      <c r="F31" s="38">
        <f t="shared" si="3"/>
        <v>0.51919999999999999</v>
      </c>
      <c r="G31" s="10">
        <v>0</v>
      </c>
      <c r="H31" s="10">
        <v>0</v>
      </c>
      <c r="I31" s="31">
        <f t="shared" si="0"/>
        <v>0.51919999999999999</v>
      </c>
      <c r="J31" s="10">
        <v>0</v>
      </c>
      <c r="K31" s="10">
        <v>0</v>
      </c>
      <c r="L31" s="10">
        <v>2018</v>
      </c>
      <c r="M31" s="10" t="s">
        <v>76</v>
      </c>
      <c r="N31" s="33" t="s">
        <v>78</v>
      </c>
      <c r="O31" s="19" t="s">
        <v>76</v>
      </c>
      <c r="P31" s="19" t="s">
        <v>76</v>
      </c>
      <c r="Q31" s="19" t="s">
        <v>76</v>
      </c>
      <c r="R31" s="19" t="s">
        <v>76</v>
      </c>
      <c r="S31" s="19" t="s">
        <v>76</v>
      </c>
    </row>
    <row r="32" spans="1:21" ht="25.5" x14ac:dyDescent="0.25">
      <c r="A32" s="51" t="s">
        <v>36</v>
      </c>
      <c r="B32" s="52" t="s">
        <v>65</v>
      </c>
      <c r="C32" s="53" t="s">
        <v>66</v>
      </c>
      <c r="D32" s="54">
        <v>0.94399999999999995</v>
      </c>
      <c r="E32" s="55" t="s">
        <v>76</v>
      </c>
      <c r="F32" s="38">
        <f t="shared" si="3"/>
        <v>0.94399999999999995</v>
      </c>
      <c r="G32" s="55">
        <v>0</v>
      </c>
      <c r="H32" s="55">
        <v>0</v>
      </c>
      <c r="I32" s="56">
        <f t="shared" si="0"/>
        <v>0.94399999999999995</v>
      </c>
      <c r="J32" s="55">
        <v>0</v>
      </c>
      <c r="K32" s="55">
        <v>0</v>
      </c>
      <c r="L32" s="55">
        <v>2018</v>
      </c>
      <c r="M32" s="55" t="s">
        <v>76</v>
      </c>
      <c r="N32" s="57" t="s">
        <v>81</v>
      </c>
      <c r="O32" s="58" t="s">
        <v>76</v>
      </c>
      <c r="P32" s="58" t="s">
        <v>76</v>
      </c>
      <c r="Q32" s="58" t="s">
        <v>76</v>
      </c>
      <c r="R32" s="58" t="s">
        <v>76</v>
      </c>
      <c r="S32" s="58" t="s">
        <v>76</v>
      </c>
    </row>
    <row r="33" spans="1:21" s="60" customFormat="1" ht="28.5" customHeight="1" thickBot="1" x14ac:dyDescent="0.3">
      <c r="A33" s="43" t="s">
        <v>36</v>
      </c>
      <c r="B33" s="44" t="s">
        <v>67</v>
      </c>
      <c r="C33" s="45" t="s">
        <v>68</v>
      </c>
      <c r="D33" s="46">
        <v>2.3411199999999996</v>
      </c>
      <c r="E33" s="47" t="s">
        <v>76</v>
      </c>
      <c r="F33" s="46">
        <f t="shared" si="3"/>
        <v>2.3411199999999996</v>
      </c>
      <c r="G33" s="47">
        <v>0</v>
      </c>
      <c r="H33" s="47">
        <v>0</v>
      </c>
      <c r="I33" s="48">
        <f t="shared" si="0"/>
        <v>2.3411199999999996</v>
      </c>
      <c r="J33" s="47">
        <v>0</v>
      </c>
      <c r="K33" s="47">
        <v>0</v>
      </c>
      <c r="L33" s="47">
        <v>2018</v>
      </c>
      <c r="M33" s="47" t="s">
        <v>76</v>
      </c>
      <c r="N33" s="49" t="s">
        <v>80</v>
      </c>
      <c r="O33" s="50" t="s">
        <v>76</v>
      </c>
      <c r="P33" s="50" t="s">
        <v>76</v>
      </c>
      <c r="Q33" s="50" t="s">
        <v>76</v>
      </c>
      <c r="R33" s="50" t="s">
        <v>76</v>
      </c>
      <c r="S33" s="50" t="s">
        <v>76</v>
      </c>
      <c r="T33" s="59"/>
      <c r="U33" s="59"/>
    </row>
    <row r="34" spans="1:21" ht="19.5" customHeight="1" x14ac:dyDescent="0.25">
      <c r="A34" s="35" t="s">
        <v>36</v>
      </c>
      <c r="B34" s="36" t="s">
        <v>59</v>
      </c>
      <c r="C34" s="37" t="s">
        <v>69</v>
      </c>
      <c r="D34" s="38">
        <f>1.65*1.2</f>
        <v>1.9799999999999998</v>
      </c>
      <c r="E34" s="39" t="s">
        <v>76</v>
      </c>
      <c r="F34" s="38">
        <f t="shared" si="3"/>
        <v>1.9799999999999998</v>
      </c>
      <c r="G34" s="39">
        <v>0</v>
      </c>
      <c r="H34" s="39">
        <v>0</v>
      </c>
      <c r="I34" s="40">
        <f t="shared" si="0"/>
        <v>1.9799999999999998</v>
      </c>
      <c r="J34" s="39">
        <v>0</v>
      </c>
      <c r="K34" s="39">
        <v>0</v>
      </c>
      <c r="L34" s="39">
        <v>2019</v>
      </c>
      <c r="M34" s="39" t="s">
        <v>76</v>
      </c>
      <c r="N34" s="41" t="s">
        <v>78</v>
      </c>
      <c r="O34" s="42" t="s">
        <v>76</v>
      </c>
      <c r="P34" s="42" t="s">
        <v>76</v>
      </c>
      <c r="Q34" s="42" t="s">
        <v>76</v>
      </c>
      <c r="R34" s="42" t="s">
        <v>76</v>
      </c>
      <c r="S34" s="42" t="s">
        <v>76</v>
      </c>
    </row>
    <row r="35" spans="1:21" ht="19.5" customHeight="1" x14ac:dyDescent="0.25">
      <c r="A35" s="18" t="s">
        <v>36</v>
      </c>
      <c r="B35" s="21" t="s">
        <v>70</v>
      </c>
      <c r="C35" s="20" t="s">
        <v>71</v>
      </c>
      <c r="D35" s="28">
        <f>5.21944*1.2</f>
        <v>6.2633279999999996</v>
      </c>
      <c r="E35" s="10" t="s">
        <v>76</v>
      </c>
      <c r="F35" s="38">
        <f>D35</f>
        <v>6.2633279999999996</v>
      </c>
      <c r="G35" s="10">
        <v>0</v>
      </c>
      <c r="H35" s="10">
        <v>0</v>
      </c>
      <c r="I35" s="31">
        <f>F35</f>
        <v>6.2633279999999996</v>
      </c>
      <c r="J35" s="10">
        <v>0</v>
      </c>
      <c r="K35" s="10">
        <v>0</v>
      </c>
      <c r="L35" s="10">
        <v>2019</v>
      </c>
      <c r="M35" s="10" t="s">
        <v>76</v>
      </c>
      <c r="N35" s="33" t="s">
        <v>78</v>
      </c>
      <c r="O35" s="19" t="s">
        <v>76</v>
      </c>
      <c r="P35" s="19" t="s">
        <v>76</v>
      </c>
      <c r="Q35" s="19" t="s">
        <v>76</v>
      </c>
      <c r="R35" s="19" t="s">
        <v>76</v>
      </c>
      <c r="S35" s="19" t="s">
        <v>76</v>
      </c>
    </row>
    <row r="36" spans="1:21" ht="26.25" thickBot="1" x14ac:dyDescent="0.3">
      <c r="A36" s="43" t="s">
        <v>36</v>
      </c>
      <c r="B36" s="44" t="s">
        <v>65</v>
      </c>
      <c r="C36" s="45" t="s">
        <v>72</v>
      </c>
      <c r="D36" s="46">
        <v>0.96</v>
      </c>
      <c r="E36" s="47" t="s">
        <v>76</v>
      </c>
      <c r="F36" s="46">
        <f t="shared" si="3"/>
        <v>0.96</v>
      </c>
      <c r="G36" s="47">
        <v>0</v>
      </c>
      <c r="H36" s="47">
        <v>0</v>
      </c>
      <c r="I36" s="48">
        <f t="shared" si="0"/>
        <v>0.96</v>
      </c>
      <c r="J36" s="47">
        <v>0</v>
      </c>
      <c r="K36" s="47">
        <v>0</v>
      </c>
      <c r="L36" s="47">
        <v>2019</v>
      </c>
      <c r="M36" s="47" t="s">
        <v>76</v>
      </c>
      <c r="N36" s="49" t="s">
        <v>81</v>
      </c>
      <c r="O36" s="50" t="s">
        <v>76</v>
      </c>
      <c r="P36" s="50" t="s">
        <v>76</v>
      </c>
      <c r="Q36" s="50" t="s">
        <v>76</v>
      </c>
      <c r="R36" s="50" t="s">
        <v>76</v>
      </c>
      <c r="S36" s="50" t="s">
        <v>76</v>
      </c>
    </row>
    <row r="37" spans="1:21" ht="17.25" customHeight="1" x14ac:dyDescent="0.25">
      <c r="A37" s="35" t="s">
        <v>36</v>
      </c>
      <c r="B37" s="36" t="s">
        <v>57</v>
      </c>
      <c r="C37" s="37" t="s">
        <v>73</v>
      </c>
      <c r="D37" s="38">
        <f>3.93*1.2</f>
        <v>4.7160000000000002</v>
      </c>
      <c r="E37" s="39" t="s">
        <v>76</v>
      </c>
      <c r="F37" s="38">
        <f>D37</f>
        <v>4.7160000000000002</v>
      </c>
      <c r="G37" s="39">
        <v>0</v>
      </c>
      <c r="H37" s="39">
        <v>0</v>
      </c>
      <c r="I37" s="40">
        <f t="shared" si="0"/>
        <v>4.7160000000000002</v>
      </c>
      <c r="J37" s="39">
        <v>0</v>
      </c>
      <c r="K37" s="39">
        <v>0</v>
      </c>
      <c r="L37" s="39">
        <v>2020</v>
      </c>
      <c r="M37" s="39" t="s">
        <v>76</v>
      </c>
      <c r="N37" s="41" t="s">
        <v>78</v>
      </c>
      <c r="O37" s="42" t="s">
        <v>76</v>
      </c>
      <c r="P37" s="42" t="s">
        <v>76</v>
      </c>
      <c r="Q37" s="42" t="s">
        <v>76</v>
      </c>
      <c r="R37" s="42" t="s">
        <v>76</v>
      </c>
      <c r="S37" s="42" t="s">
        <v>76</v>
      </c>
    </row>
    <row r="38" spans="1:21" ht="17.25" customHeight="1" x14ac:dyDescent="0.25">
      <c r="A38" s="51" t="s">
        <v>36</v>
      </c>
      <c r="B38" s="52" t="s">
        <v>59</v>
      </c>
      <c r="C38" s="53" t="s">
        <v>74</v>
      </c>
      <c r="D38" s="54">
        <f>1.65*1.2</f>
        <v>1.9799999999999998</v>
      </c>
      <c r="E38" s="55" t="s">
        <v>76</v>
      </c>
      <c r="F38" s="54">
        <f t="shared" ref="F38:F39" si="4">D38</f>
        <v>1.9799999999999998</v>
      </c>
      <c r="G38" s="55">
        <v>0</v>
      </c>
      <c r="H38" s="55">
        <v>0</v>
      </c>
      <c r="I38" s="56">
        <f t="shared" si="0"/>
        <v>1.9799999999999998</v>
      </c>
      <c r="J38" s="55">
        <v>0</v>
      </c>
      <c r="K38" s="55">
        <v>0</v>
      </c>
      <c r="L38" s="55">
        <v>2020</v>
      </c>
      <c r="M38" s="55" t="s">
        <v>76</v>
      </c>
      <c r="N38" s="66" t="s">
        <v>78</v>
      </c>
      <c r="O38" s="58" t="s">
        <v>76</v>
      </c>
      <c r="P38" s="58" t="s">
        <v>76</v>
      </c>
      <c r="Q38" s="58" t="s">
        <v>76</v>
      </c>
      <c r="R38" s="58" t="s">
        <v>76</v>
      </c>
      <c r="S38" s="58" t="s">
        <v>76</v>
      </c>
    </row>
    <row r="39" spans="1:21" s="60" customFormat="1" ht="27.75" customHeight="1" thickBot="1" x14ac:dyDescent="0.3">
      <c r="A39" s="43" t="s">
        <v>36</v>
      </c>
      <c r="B39" s="44" t="s">
        <v>65</v>
      </c>
      <c r="C39" s="45" t="s">
        <v>75</v>
      </c>
      <c r="D39" s="46">
        <f>0.65464*1.2</f>
        <v>0.78556799999999993</v>
      </c>
      <c r="E39" s="47" t="s">
        <v>76</v>
      </c>
      <c r="F39" s="46">
        <f t="shared" si="4"/>
        <v>0.78556799999999993</v>
      </c>
      <c r="G39" s="47">
        <v>0</v>
      </c>
      <c r="H39" s="47">
        <v>0</v>
      </c>
      <c r="I39" s="48">
        <f t="shared" si="0"/>
        <v>0.78556799999999993</v>
      </c>
      <c r="J39" s="47">
        <v>0</v>
      </c>
      <c r="K39" s="47">
        <v>0</v>
      </c>
      <c r="L39" s="47">
        <v>2020</v>
      </c>
      <c r="M39" s="47" t="s">
        <v>76</v>
      </c>
      <c r="N39" s="49" t="s">
        <v>81</v>
      </c>
      <c r="O39" s="50" t="s">
        <v>76</v>
      </c>
      <c r="P39" s="50" t="s">
        <v>76</v>
      </c>
      <c r="Q39" s="50" t="s">
        <v>76</v>
      </c>
      <c r="R39" s="50" t="s">
        <v>76</v>
      </c>
      <c r="S39" s="50" t="s">
        <v>76</v>
      </c>
      <c r="T39" s="59"/>
      <c r="U39" s="59"/>
    </row>
    <row r="42" spans="1:21" ht="18.75" x14ac:dyDescent="0.3">
      <c r="C42" s="81" t="s">
        <v>84</v>
      </c>
      <c r="D42" s="81"/>
      <c r="E42" s="81"/>
      <c r="K42" s="81" t="s">
        <v>85</v>
      </c>
    </row>
    <row r="43" spans="1:21" ht="18.75" x14ac:dyDescent="0.3">
      <c r="C43" s="81"/>
      <c r="D43" s="81"/>
      <c r="E43" s="81"/>
      <c r="K43" s="81"/>
    </row>
    <row r="44" spans="1:21" ht="18.75" x14ac:dyDescent="0.3">
      <c r="C44" s="81" t="s">
        <v>86</v>
      </c>
      <c r="D44" s="81"/>
      <c r="E44" s="81"/>
      <c r="K44" s="81" t="s">
        <v>87</v>
      </c>
    </row>
    <row r="45" spans="1:21" ht="18.75" x14ac:dyDescent="0.3">
      <c r="C45" s="81"/>
      <c r="D45" s="81"/>
      <c r="E45" s="81"/>
      <c r="F45" s="81"/>
    </row>
    <row r="46" spans="1:21" ht="18.75" x14ac:dyDescent="0.3">
      <c r="C46" s="81" t="s">
        <v>88</v>
      </c>
      <c r="D46" s="81"/>
      <c r="E46" s="81"/>
      <c r="F46" s="1"/>
      <c r="K46" s="81" t="s">
        <v>89</v>
      </c>
    </row>
    <row r="47" spans="1:21" ht="18.75" x14ac:dyDescent="0.3">
      <c r="C47" s="81"/>
      <c r="D47" s="81"/>
      <c r="E47" s="81"/>
      <c r="F47" s="1"/>
      <c r="K47" s="81"/>
    </row>
    <row r="48" spans="1:21" ht="18.75" x14ac:dyDescent="0.3">
      <c r="C48" s="81" t="s">
        <v>90</v>
      </c>
      <c r="D48" s="81"/>
      <c r="E48" s="81"/>
      <c r="F48" s="1"/>
      <c r="K48" s="81" t="s">
        <v>91</v>
      </c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</vt:lpstr>
      <vt:lpstr>Лист1</vt:lpstr>
      <vt:lpstr>Лист2</vt:lpstr>
      <vt:lpstr>Лист3</vt:lpstr>
      <vt:lpstr>'14'!Область_печати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2019-03-27T12:21:16Z</dcterms:modified>
</cp:coreProperties>
</file>